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FE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EFE!$A$1:$Q$56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O46" i="1" l="1"/>
  <c r="O52" i="1" s="1"/>
  <c r="H44" i="1"/>
  <c r="G44" i="1"/>
  <c r="P34" i="1"/>
  <c r="O34" i="1"/>
  <c r="P33" i="1"/>
  <c r="O33" i="1"/>
  <c r="H33" i="1"/>
  <c r="G33" i="1"/>
  <c r="P28" i="1"/>
  <c r="O28" i="1"/>
  <c r="H28" i="1"/>
  <c r="G28" i="1"/>
  <c r="P27" i="1"/>
  <c r="P39" i="1" s="1"/>
  <c r="O27" i="1"/>
  <c r="O39" i="1" s="1"/>
  <c r="H27" i="1"/>
  <c r="G27" i="1"/>
  <c r="H26" i="1"/>
  <c r="H25" i="1" s="1"/>
  <c r="G26" i="1"/>
  <c r="G25" i="1" s="1"/>
  <c r="H23" i="1"/>
  <c r="G23" i="1"/>
  <c r="O22" i="1"/>
  <c r="H22" i="1"/>
  <c r="G22" i="1"/>
  <c r="H21" i="1"/>
  <c r="G21" i="1"/>
  <c r="H20" i="1"/>
  <c r="H13" i="1" s="1"/>
  <c r="H46" i="1" s="1"/>
  <c r="P42" i="1" s="1"/>
  <c r="P47" i="1" s="1"/>
  <c r="G20" i="1"/>
  <c r="G13" i="1" s="1"/>
  <c r="D20" i="1"/>
  <c r="H19" i="1"/>
  <c r="G19" i="1"/>
  <c r="P18" i="1"/>
  <c r="O18" i="1"/>
  <c r="H18" i="1"/>
  <c r="G18" i="1"/>
  <c r="P13" i="1"/>
  <c r="P22" i="1" s="1"/>
  <c r="O13" i="1"/>
  <c r="E5" i="1"/>
  <c r="E2" i="1"/>
  <c r="G46" i="1" l="1"/>
  <c r="O42" i="1" s="1"/>
  <c r="O47" i="1"/>
  <c r="O53" i="1" s="1"/>
</calcChain>
</file>

<file path=xl/sharedStrings.xml><?xml version="1.0" encoding="utf-8"?>
<sst xmlns="http://schemas.openxmlformats.org/spreadsheetml/2006/main" count="64" uniqueCount="55">
  <si>
    <t>Estado de Flujos de Efectivo</t>
  </si>
  <si>
    <t>(Pesos)</t>
  </si>
  <si>
    <t>Ente Público: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</si>
  <si>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</si>
  <si>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</si>
  <si>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</si>
  <si>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</si>
  <si>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</si>
  <si>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</si>
  <si>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</si>
  <si>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</si>
  <si>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</si>
  <si>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</si>
  <si>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</si>
  <si>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</t>
  </si>
  <si>
    <t>Aplicación</t>
  </si>
  <si>
    <t>Aprovechamientos</t>
  </si>
  <si>
    <t>Participaciones, Aportaciones, Convenios, Incentivos Derivados de la Colaboración Fiscal, Fondos Distintos de Aportaciones</t>
  </si>
  <si>
    <t>Otras Aplicaciones de Inversión</t>
  </si>
  <si>
    <t>Transferencias, Asignaciones, Subsidios y Subvenciones, y Pensiones y Jubilaciones</t>
  </si>
  <si>
    <t>Flujos Netos de Efectivo por Actividades de Inversión</t>
  </si>
  <si>
    <t>Otros Orígenes de Operación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</si>
  <si>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</si>
  <si>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</si>
  <si>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</si>
  <si>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</si>
  <si>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</si>
  <si>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</si>
  <si>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</si>
  <si>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</si>
  <si>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</si>
  <si>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 xml:space="preserve">   Otros Orígenes de Financiamiento</t>
  </si>
  <si>
    <t xml:space="preserve">Subsidios y Subvenciones </t>
  </si>
  <si>
    <t>Ayudas Sociales</t>
  </si>
  <si>
    <t>Pensiones y Jubilaciones</t>
  </si>
  <si>
    <t>Servicios de la Deuda</t>
  </si>
  <si>
    <t>Transferencias a Fideicomisos, Mandatos y Contratos Análogos</t>
  </si>
  <si>
    <t>Transferencias a la Seguridad Social</t>
  </si>
  <si>
    <t>Donativos</t>
  </si>
  <si>
    <t xml:space="preserve">   Otras Aplicaciones de Financiamiento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</si>
  <si>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</si>
  <si>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</si>
  <si>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</si>
  <si>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</si>
  <si>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>Convenios</t>
  </si>
  <si>
    <t xml:space="preserve">Incremento/Disminución Neta en el Efectivo y Equivalentes al Efectivo </t>
  </si>
  <si>
    <t>Otras Aplicaciones de Operación</t>
  </si>
  <si>
    <t>Flujos Netos de Efectivo por Actividades de Operación</t>
  </si>
  <si>
    <t>Efectivo y Equivalente al Efectivo al Inicio del Ejericio</t>
  </si>
  <si>
    <t>Efectivo y Equivalente al Efectivo al Final del Ejericio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</si>
  <si>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</si>
  <si>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</si>
  <si>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</si>
  <si>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>DIRECTORA GENERAL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</si>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</sst>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_-* #,##0.00000_-;\-* #,##0.00000_-;_-* &quot;-&quot;??_-;_-@_-"/>
    <numFmt numFmtId="168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sz val="9"/>
      <name val="Soberana Sans"/>
      <family val="3"/>
    </font>
    <font>
      <b/>
      <sz val="9"/>
      <color theme="0"/>
      <name val="Soberana Sans"/>
    </font>
    <font>
      <sz val="9"/>
      <name val="Soberana Sans"/>
    </font>
    <font>
      <sz val="14"/>
      <color rgb="FFFF0000"/>
      <name val="Soberana Sans"/>
      <family val="3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3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15" borderId="0" xfId="0" applyFont="1" applyFill="1" applyBorder="1" applyAlignment="1"/>
    <xf numFmtId="0" fontId="4" fillId="15" borderId="0" xfId="2" applyFont="1" applyFill="1" applyBorder="1" applyAlignment="1"/>
    <xf numFmtId="0" fontId="4" fillId="15" borderId="0" xfId="2" applyFont="1" applyFill="1" applyBorder="1" applyAlignment="1">
      <alignment horizontal="center"/>
    </xf>
    <xf numFmtId="0" fontId="2" fillId="15" borderId="0" xfId="0" applyFont="1" applyFill="1"/>
    <xf numFmtId="0" fontId="4" fillId="0" borderId="0" xfId="2" applyFont="1" applyFill="1" applyBorder="1" applyAlignment="1">
      <alignment horizontal="center"/>
    </xf>
    <xf numFmtId="0" fontId="4" fillId="15" borderId="0" xfId="2" applyFont="1" applyFill="1" applyBorder="1" applyAlignment="1">
      <alignment horizontal="centerContinuous"/>
    </xf>
    <xf numFmtId="0" fontId="2" fillId="15" borderId="0" xfId="0" applyFont="1" applyFill="1" applyBorder="1" applyAlignment="1">
      <alignment horizontal="centerContinuous"/>
    </xf>
    <xf numFmtId="0" fontId="4" fillId="15" borderId="0" xfId="2" applyFont="1" applyFill="1" applyBorder="1" applyAlignment="1">
      <alignment horizontal="center"/>
    </xf>
    <xf numFmtId="0" fontId="2" fillId="15" borderId="0" xfId="0" applyFont="1" applyFill="1" applyBorder="1"/>
    <xf numFmtId="0" fontId="4" fillId="15" borderId="0" xfId="3" applyNumberFormat="1" applyFont="1" applyFill="1" applyBorder="1" applyAlignment="1">
      <alignment horizontal="centerContinuous" vertical="center"/>
    </xf>
    <xf numFmtId="0" fontId="4" fillId="15" borderId="0" xfId="0" applyFont="1" applyFill="1" applyBorder="1" applyAlignment="1">
      <alignment horizontal="center"/>
    </xf>
    <xf numFmtId="0" fontId="4" fillId="15" borderId="2" xfId="0" applyNumberFormat="1" applyFont="1" applyFill="1" applyBorder="1" applyAlignment="1" applyProtection="1">
      <alignment horizontal="center"/>
      <protection locked="0"/>
    </xf>
    <xf numFmtId="0" fontId="5" fillId="15" borderId="2" xfId="0" applyNumberFormat="1" applyFont="1" applyFill="1" applyBorder="1" applyAlignment="1" applyProtection="1">
      <protection locked="0"/>
    </xf>
    <xf numFmtId="0" fontId="4" fillId="15" borderId="0" xfId="2" applyFont="1" applyFill="1" applyBorder="1" applyAlignment="1">
      <alignment horizontal="center" vertical="top"/>
    </xf>
    <xf numFmtId="0" fontId="5" fillId="15" borderId="0" xfId="2" applyFont="1" applyFill="1" applyBorder="1" applyAlignment="1">
      <alignment horizontal="centerContinuous" vertical="center"/>
    </xf>
    <xf numFmtId="0" fontId="5" fillId="15" borderId="0" xfId="2" applyFont="1" applyFill="1" applyBorder="1" applyAlignment="1">
      <alignment horizontal="center" vertical="top"/>
    </xf>
    <xf numFmtId="0" fontId="6" fillId="16" borderId="3" xfId="0" applyFont="1" applyFill="1" applyBorder="1" applyAlignment="1">
      <alignment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4" xfId="2" applyFont="1" applyFill="1" applyBorder="1" applyAlignment="1">
      <alignment horizontal="center" vertical="center"/>
    </xf>
    <xf numFmtId="166" fontId="6" fillId="16" borderId="4" xfId="1" applyNumberFormat="1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vertical="center"/>
    </xf>
    <xf numFmtId="0" fontId="6" fillId="16" borderId="5" xfId="0" applyFont="1" applyFill="1" applyBorder="1"/>
    <xf numFmtId="0" fontId="2" fillId="15" borderId="6" xfId="0" applyFont="1" applyFill="1" applyBorder="1" applyAlignment="1"/>
    <xf numFmtId="0" fontId="4" fillId="15" borderId="0" xfId="2" applyFont="1" applyFill="1" applyBorder="1" applyAlignment="1">
      <alignment vertical="center"/>
    </xf>
    <xf numFmtId="0" fontId="5" fillId="15" borderId="0" xfId="2" applyFont="1" applyFill="1" applyBorder="1" applyAlignment="1">
      <alignment vertical="top"/>
    </xf>
    <xf numFmtId="0" fontId="2" fillId="15" borderId="7" xfId="0" applyFont="1" applyFill="1" applyBorder="1"/>
    <xf numFmtId="0" fontId="2" fillId="15" borderId="6" xfId="0" applyFont="1" applyFill="1" applyBorder="1" applyAlignment="1">
      <alignment vertical="top"/>
    </xf>
    <xf numFmtId="0" fontId="2" fillId="15" borderId="0" xfId="0" applyFont="1" applyFill="1" applyBorder="1" applyAlignment="1">
      <alignment vertical="top"/>
    </xf>
    <xf numFmtId="0" fontId="4" fillId="15" borderId="0" xfId="2" applyFont="1" applyFill="1" applyBorder="1" applyAlignment="1">
      <alignment vertical="top"/>
    </xf>
    <xf numFmtId="0" fontId="4" fillId="15" borderId="0" xfId="2" applyFont="1" applyFill="1" applyBorder="1" applyAlignment="1">
      <alignment horizontal="left" vertical="top"/>
    </xf>
    <xf numFmtId="3" fontId="5" fillId="15" borderId="0" xfId="2" applyNumberFormat="1" applyFont="1" applyFill="1" applyBorder="1" applyAlignment="1">
      <alignment vertical="top"/>
    </xf>
    <xf numFmtId="165" fontId="5" fillId="15" borderId="0" xfId="1" applyFont="1" applyFill="1" applyBorder="1" applyAlignment="1">
      <alignment vertical="top"/>
    </xf>
    <xf numFmtId="4" fontId="5" fillId="15" borderId="0" xfId="2" applyNumberFormat="1" applyFont="1" applyFill="1" applyBorder="1" applyAlignment="1">
      <alignment vertical="top"/>
    </xf>
    <xf numFmtId="4" fontId="4" fillId="15" borderId="0" xfId="1" applyNumberFormat="1" applyFont="1" applyFill="1" applyBorder="1" applyAlignment="1">
      <alignment vertical="top"/>
    </xf>
    <xf numFmtId="0" fontId="5" fillId="15" borderId="0" xfId="2" applyFont="1" applyFill="1" applyBorder="1" applyAlignment="1">
      <alignment horizontal="left" vertical="top" wrapText="1"/>
    </xf>
    <xf numFmtId="4" fontId="5" fillId="15" borderId="0" xfId="1" applyNumberFormat="1" applyFont="1" applyFill="1" applyBorder="1" applyAlignment="1" applyProtection="1">
      <alignment vertical="top"/>
      <protection locked="0"/>
    </xf>
    <xf numFmtId="0" fontId="5" fillId="15" borderId="0" xfId="2" applyFont="1" applyFill="1" applyBorder="1" applyAlignment="1">
      <alignment horizontal="left" vertical="top"/>
    </xf>
    <xf numFmtId="0" fontId="5" fillId="15" borderId="0" xfId="2" applyFont="1" applyFill="1" applyBorder="1" applyAlignment="1">
      <alignment horizontal="left" vertical="top"/>
    </xf>
    <xf numFmtId="4" fontId="2" fillId="15" borderId="0" xfId="1" applyNumberFormat="1" applyFont="1" applyFill="1"/>
    <xf numFmtId="0" fontId="4" fillId="15" borderId="0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top"/>
    </xf>
    <xf numFmtId="0" fontId="2" fillId="15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2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0" fontId="4" fillId="0" borderId="0" xfId="2" applyFont="1" applyFill="1" applyBorder="1" applyAlignment="1">
      <alignment horizontal="left" vertical="top"/>
    </xf>
    <xf numFmtId="4" fontId="4" fillId="0" borderId="0" xfId="1" applyNumberFormat="1" applyFont="1" applyFill="1" applyBorder="1" applyAlignment="1">
      <alignment vertical="top"/>
    </xf>
    <xf numFmtId="4" fontId="2" fillId="15" borderId="0" xfId="1" applyNumberFormat="1" applyFont="1" applyFill="1" applyBorder="1"/>
    <xf numFmtId="0" fontId="4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15" borderId="0" xfId="1" applyNumberFormat="1" applyFont="1" applyFill="1" applyBorder="1" applyAlignment="1">
      <alignment vertical="top"/>
    </xf>
    <xf numFmtId="0" fontId="4" fillId="15" borderId="0" xfId="2" applyFont="1" applyFill="1" applyBorder="1" applyAlignment="1">
      <alignment horizontal="left" vertical="top" wrapText="1"/>
    </xf>
    <xf numFmtId="4" fontId="4" fillId="15" borderId="0" xfId="1" applyNumberFormat="1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vertical="top"/>
    </xf>
    <xf numFmtId="0" fontId="2" fillId="15" borderId="6" xfId="0" applyFont="1" applyFill="1" applyBorder="1" applyAlignment="1">
      <alignment horizontal="left" vertical="top" wrapText="1"/>
    </xf>
    <xf numFmtId="0" fontId="2" fillId="15" borderId="0" xfId="0" applyFont="1" applyFill="1" applyBorder="1" applyAlignment="1">
      <alignment horizontal="left" vertical="top" wrapText="1"/>
    </xf>
    <xf numFmtId="0" fontId="2" fillId="15" borderId="7" xfId="0" applyFont="1" applyFill="1" applyBorder="1" applyAlignment="1">
      <alignment horizontal="left" wrapText="1"/>
    </xf>
    <xf numFmtId="0" fontId="2" fillId="15" borderId="0" xfId="0" applyFont="1" applyFill="1" applyAlignment="1">
      <alignment horizontal="left" wrapText="1"/>
    </xf>
    <xf numFmtId="3" fontId="4" fillId="15" borderId="0" xfId="2" applyNumberFormat="1" applyFont="1" applyFill="1" applyBorder="1" applyAlignment="1">
      <alignment horizontal="right" vertical="top" wrapText="1"/>
    </xf>
    <xf numFmtId="4" fontId="2" fillId="15" borderId="0" xfId="0" applyNumberFormat="1" applyFont="1" applyFill="1" applyAlignment="1">
      <alignment horizontal="left" wrapText="1"/>
    </xf>
    <xf numFmtId="0" fontId="2" fillId="15" borderId="8" xfId="0" applyFont="1" applyFill="1" applyBorder="1" applyAlignment="1">
      <alignment vertical="top"/>
    </xf>
    <xf numFmtId="0" fontId="2" fillId="15" borderId="2" xfId="0" applyFont="1" applyFill="1" applyBorder="1" applyAlignment="1">
      <alignment vertical="top"/>
    </xf>
    <xf numFmtId="0" fontId="4" fillId="15" borderId="2" xfId="2" applyFont="1" applyFill="1" applyBorder="1" applyAlignment="1">
      <alignment vertical="top"/>
    </xf>
    <xf numFmtId="3" fontId="5" fillId="15" borderId="2" xfId="2" applyNumberFormat="1" applyFont="1" applyFill="1" applyBorder="1" applyAlignment="1">
      <alignment vertical="top"/>
    </xf>
    <xf numFmtId="0" fontId="2" fillId="15" borderId="2" xfId="0" applyFont="1" applyFill="1" applyBorder="1"/>
    <xf numFmtId="4" fontId="2" fillId="15" borderId="2" xfId="0" applyNumberFormat="1" applyFont="1" applyFill="1" applyBorder="1"/>
    <xf numFmtId="0" fontId="2" fillId="15" borderId="9" xfId="0" applyFont="1" applyFill="1" applyBorder="1"/>
    <xf numFmtId="167" fontId="5" fillId="15" borderId="0" xfId="1" applyNumberFormat="1" applyFont="1" applyFill="1" applyBorder="1" applyAlignment="1">
      <alignment vertical="top"/>
    </xf>
    <xf numFmtId="4" fontId="2" fillId="15" borderId="0" xfId="0" applyNumberFormat="1" applyFont="1" applyFill="1" applyBorder="1"/>
    <xf numFmtId="0" fontId="5" fillId="15" borderId="0" xfId="0" applyFont="1" applyFill="1" applyBorder="1" applyAlignment="1">
      <alignment vertical="top"/>
    </xf>
    <xf numFmtId="0" fontId="8" fillId="15" borderId="0" xfId="0" applyFont="1" applyFill="1" applyAlignment="1">
      <alignment horizontal="center"/>
    </xf>
    <xf numFmtId="0" fontId="5" fillId="15" borderId="0" xfId="0" applyFont="1" applyFill="1" applyBorder="1"/>
    <xf numFmtId="165" fontId="5" fillId="15" borderId="0" xfId="1" applyFont="1" applyFill="1" applyBorder="1"/>
    <xf numFmtId="3" fontId="5" fillId="15" borderId="0" xfId="0" applyNumberFormat="1" applyFont="1" applyFill="1" applyBorder="1" applyAlignment="1">
      <alignment vertical="center"/>
    </xf>
    <xf numFmtId="165" fontId="5" fillId="15" borderId="2" xfId="1" applyFont="1" applyFill="1" applyBorder="1" applyAlignment="1" applyProtection="1">
      <alignment horizontal="center"/>
      <protection locked="0"/>
    </xf>
    <xf numFmtId="0" fontId="2" fillId="15" borderId="2" xfId="0" applyFont="1" applyFill="1" applyBorder="1" applyAlignment="1" applyProtection="1">
      <alignment horizontal="center"/>
      <protection locked="0"/>
    </xf>
    <xf numFmtId="0" fontId="4" fillId="15" borderId="0" xfId="0" applyFont="1" applyFill="1" applyBorder="1" applyAlignment="1">
      <alignment horizontal="right" vertical="top"/>
    </xf>
    <xf numFmtId="0" fontId="2" fillId="15" borderId="10" xfId="0" applyFont="1" applyFill="1" applyBorder="1" applyAlignment="1" applyProtection="1">
      <alignment horizontal="center"/>
      <protection locked="0"/>
    </xf>
    <xf numFmtId="0" fontId="4" fillId="15" borderId="0" xfId="0" applyFont="1" applyFill="1" applyBorder="1" applyAlignment="1">
      <alignment vertical="top"/>
    </xf>
    <xf numFmtId="0" fontId="5" fillId="15" borderId="0" xfId="0" applyFont="1" applyFill="1" applyBorder="1" applyAlignment="1">
      <alignment horizontal="right"/>
    </xf>
    <xf numFmtId="0" fontId="5" fillId="15" borderId="0" xfId="0" applyFont="1" applyFill="1" applyBorder="1" applyAlignment="1" applyProtection="1">
      <alignment horizontal="center" vertical="top" wrapText="1"/>
      <protection locked="0"/>
    </xf>
    <xf numFmtId="0" fontId="5" fillId="15" borderId="0" xfId="0" applyFont="1" applyFill="1" applyBorder="1" applyAlignment="1">
      <alignment horizontal="left" vertical="center" wrapText="1"/>
    </xf>
  </cellXfs>
  <cellStyles count="83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" xfId="1" builtinId="3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2" xfId="2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>
        <row r="17">
          <cell r="E17">
            <v>13139205.17</v>
          </cell>
        </row>
      </sheetData>
      <sheetData sheetId="1">
        <row r="5">
          <cell r="C5" t="str">
            <v>CONSEJO DE CIENCIA Y TECNOLOGÍA DEL ESTADO DE DURANGO</v>
          </cell>
        </row>
        <row r="12">
          <cell r="I12">
            <v>2523141.71</v>
          </cell>
          <cell r="J12">
            <v>3302471.64</v>
          </cell>
        </row>
        <row r="13">
          <cell r="I13">
            <v>1172109.72</v>
          </cell>
          <cell r="J13">
            <v>1734304.52</v>
          </cell>
        </row>
        <row r="14">
          <cell r="I14">
            <v>3278275.36</v>
          </cell>
          <cell r="J14">
            <v>4030131.94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B18" t="str">
            <v>Ingresos por Venta de Bienes y Prestación de Servicios</v>
          </cell>
          <cell r="D18">
            <v>0</v>
          </cell>
          <cell r="E18">
            <v>0</v>
          </cell>
        </row>
        <row r="20">
          <cell r="D20">
            <v>3350000</v>
          </cell>
          <cell r="E20">
            <v>5747558.7400000002</v>
          </cell>
          <cell r="I20">
            <v>2846743.27</v>
          </cell>
          <cell r="J20">
            <v>9911532.6600000001</v>
          </cell>
        </row>
        <row r="21">
          <cell r="D21">
            <v>3993555</v>
          </cell>
          <cell r="E21">
            <v>4854626.7</v>
          </cell>
        </row>
        <row r="23">
          <cell r="D23">
            <v>11335497.67</v>
          </cell>
          <cell r="E23">
            <v>8807958.0500000007</v>
          </cell>
        </row>
        <row r="40">
          <cell r="J40">
            <v>579963.73</v>
          </cell>
        </row>
        <row r="45">
          <cell r="I45">
            <v>0</v>
          </cell>
        </row>
      </sheetData>
      <sheetData sheetId="2">
        <row r="4">
          <cell r="C4" t="str">
            <v>Del 1 de enero al 30 de septiembre de 2019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80"/>
  <sheetViews>
    <sheetView tabSelected="1" zoomScale="85" zoomScaleNormal="85" workbookViewId="0">
      <selection activeCell="O38" sqref="O38"/>
    </sheetView>
  </sheetViews>
  <sheetFormatPr baseColWidth="10" defaultRowHeight="12"/>
  <cols>
    <col min="1" max="1" width="1.28515625" style="1" customWidth="1"/>
    <col min="2" max="3" width="3.7109375" style="1" customWidth="1"/>
    <col min="4" max="4" width="23.85546875" style="1" customWidth="1"/>
    <col min="5" max="5" width="21.42578125" style="1" customWidth="1"/>
    <col min="6" max="6" width="17.28515625" style="1" customWidth="1"/>
    <col min="7" max="8" width="18.7109375" style="28" customWidth="1"/>
    <col min="9" max="9" width="7.7109375" style="1" customWidth="1"/>
    <col min="10" max="11" width="3.7109375" style="4" customWidth="1"/>
    <col min="12" max="16" width="18.7109375" style="4" customWidth="1"/>
    <col min="17" max="17" width="1.85546875" style="4" customWidth="1"/>
    <col min="18" max="16384" width="11.42578125" style="4"/>
  </cols>
  <sheetData>
    <row r="1" spans="1:17" ht="15" customHeight="1"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>
      <c r="B2" s="2"/>
      <c r="C2" s="2"/>
      <c r="D2" s="2"/>
      <c r="E2" s="5" t="str">
        <f>+[1]EVHP!C4</f>
        <v>Del 1 de enero al 30 de septiembre de 2019</v>
      </c>
      <c r="F2" s="5"/>
      <c r="G2" s="5"/>
      <c r="H2" s="5"/>
      <c r="I2" s="5"/>
      <c r="J2" s="5"/>
      <c r="K2" s="5"/>
      <c r="L2" s="5"/>
      <c r="M2" s="5"/>
      <c r="N2" s="5"/>
      <c r="O2" s="5"/>
      <c r="P2" s="2"/>
      <c r="Q2" s="2"/>
    </row>
    <row r="3" spans="1:17" ht="16.5" customHeight="1"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3" customHeight="1"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2"/>
      <c r="P4" s="9"/>
      <c r="Q4" s="9"/>
    </row>
    <row r="5" spans="1:17" ht="19.5" customHeight="1">
      <c r="A5" s="10"/>
      <c r="B5" s="11" t="s">
        <v>2</v>
      </c>
      <c r="C5" s="11"/>
      <c r="D5" s="11"/>
      <c r="E5" s="12" t="str">
        <f>+[1]EA!C5</f>
        <v>CONSEJO DE CIENCIA Y TECNOLOGÍA DEL ESTADO DE DURANGO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9"/>
    </row>
    <row r="6" spans="1:17" s="9" customFormat="1" ht="5.0999999999999996" customHeight="1">
      <c r="A6" s="1"/>
      <c r="B6" s="6"/>
      <c r="C6" s="6"/>
      <c r="D6" s="7"/>
      <c r="E6" s="6"/>
      <c r="F6" s="6"/>
      <c r="G6" s="14"/>
      <c r="H6" s="14"/>
      <c r="I6" s="7"/>
    </row>
    <row r="7" spans="1:17" s="9" customFormat="1" ht="3" customHeight="1">
      <c r="A7" s="1"/>
      <c r="B7" s="1"/>
      <c r="C7" s="15"/>
      <c r="D7" s="7"/>
      <c r="E7" s="15"/>
      <c r="F7" s="15"/>
      <c r="G7" s="16"/>
      <c r="H7" s="16"/>
      <c r="I7" s="7"/>
    </row>
    <row r="8" spans="1:17" s="9" customFormat="1" ht="31.5" customHeight="1">
      <c r="A8" s="17"/>
      <c r="B8" s="18" t="s">
        <v>3</v>
      </c>
      <c r="C8" s="18"/>
      <c r="D8" s="18"/>
      <c r="E8" s="18"/>
      <c r="F8" s="19"/>
      <c r="G8" s="20">
        <v>2019</v>
      </c>
      <c r="H8" s="20">
        <v>2018</v>
      </c>
      <c r="I8" s="21"/>
      <c r="J8" s="18" t="s">
        <v>3</v>
      </c>
      <c r="K8" s="18"/>
      <c r="L8" s="18"/>
      <c r="M8" s="18"/>
      <c r="N8" s="19"/>
      <c r="O8" s="20">
        <v>2019</v>
      </c>
      <c r="P8" s="20">
        <v>2018</v>
      </c>
      <c r="Q8" s="22"/>
    </row>
    <row r="9" spans="1:17" s="9" customFormat="1" ht="3" customHeight="1">
      <c r="A9" s="23"/>
      <c r="B9" s="1"/>
      <c r="C9" s="1"/>
      <c r="D9" s="24"/>
      <c r="E9" s="24"/>
      <c r="F9" s="24"/>
      <c r="G9" s="25"/>
      <c r="H9" s="25"/>
      <c r="I9" s="1"/>
      <c r="Q9" s="26"/>
    </row>
    <row r="10" spans="1:17" s="9" customFormat="1" ht="12.75">
      <c r="A10" s="27"/>
      <c r="B10" s="28"/>
      <c r="C10" s="29"/>
      <c r="D10" s="29"/>
      <c r="E10" s="29"/>
      <c r="F10" s="29"/>
      <c r="G10" s="25"/>
      <c r="H10" s="25"/>
      <c r="I10" s="28"/>
      <c r="Q10" s="26"/>
    </row>
    <row r="11" spans="1:17" ht="17.25" customHeight="1">
      <c r="A11" s="27"/>
      <c r="B11" s="30" t="s">
        <v>4</v>
      </c>
      <c r="C11" s="30"/>
      <c r="D11" s="30"/>
      <c r="E11" s="30"/>
      <c r="F11" s="30"/>
      <c r="G11" s="25"/>
      <c r="H11" s="25"/>
      <c r="I11" s="28"/>
      <c r="J11" s="30" t="s">
        <v>5</v>
      </c>
      <c r="K11" s="30"/>
      <c r="L11" s="30"/>
      <c r="M11" s="30"/>
      <c r="N11" s="30"/>
      <c r="O11" s="31"/>
      <c r="P11" s="31"/>
      <c r="Q11" s="26"/>
    </row>
    <row r="12" spans="1:17" ht="17.25" customHeight="1">
      <c r="A12" s="27"/>
      <c r="B12" s="28"/>
      <c r="C12" s="29"/>
      <c r="D12" s="28"/>
      <c r="E12" s="29"/>
      <c r="F12" s="29"/>
      <c r="G12" s="32"/>
      <c r="H12" s="32"/>
      <c r="I12" s="28"/>
      <c r="J12" s="28"/>
      <c r="K12" s="29"/>
      <c r="L12" s="29"/>
      <c r="M12" s="29"/>
      <c r="N12" s="29"/>
      <c r="O12" s="33"/>
      <c r="P12" s="33"/>
      <c r="Q12" s="26"/>
    </row>
    <row r="13" spans="1:17" ht="17.25" customHeight="1">
      <c r="A13" s="27"/>
      <c r="B13" s="28"/>
      <c r="C13" s="30" t="s">
        <v>6</v>
      </c>
      <c r="D13" s="30"/>
      <c r="E13" s="30"/>
      <c r="F13" s="30"/>
      <c r="G13" s="34">
        <f>SUM(G14:G23)</f>
        <v>18679052.670000002</v>
      </c>
      <c r="H13" s="34">
        <f>SUM(H14:H23)</f>
        <v>19410143.490000002</v>
      </c>
      <c r="I13" s="28"/>
      <c r="J13" s="28"/>
      <c r="K13" s="30" t="s">
        <v>6</v>
      </c>
      <c r="L13" s="30"/>
      <c r="M13" s="30"/>
      <c r="N13" s="30"/>
      <c r="O13" s="34">
        <f>SUM(O14:O16)</f>
        <v>0</v>
      </c>
      <c r="P13" s="34">
        <f>SUM(P14:P16)</f>
        <v>0</v>
      </c>
      <c r="Q13" s="26"/>
    </row>
    <row r="14" spans="1:17" ht="15" customHeight="1">
      <c r="A14" s="27"/>
      <c r="B14" s="28"/>
      <c r="C14" s="29"/>
      <c r="D14" s="35" t="s">
        <v>7</v>
      </c>
      <c r="E14" s="35"/>
      <c r="F14" s="35"/>
      <c r="G14" s="36">
        <v>0</v>
      </c>
      <c r="H14" s="36">
        <v>0</v>
      </c>
      <c r="I14" s="28"/>
      <c r="J14" s="28"/>
      <c r="K14" s="9"/>
      <c r="L14" s="37" t="s">
        <v>8</v>
      </c>
      <c r="M14" s="37"/>
      <c r="N14" s="37"/>
      <c r="O14" s="36">
        <v>0</v>
      </c>
      <c r="P14" s="36">
        <v>0</v>
      </c>
      <c r="Q14" s="26"/>
    </row>
    <row r="15" spans="1:17" ht="15" customHeight="1">
      <c r="A15" s="27"/>
      <c r="B15" s="28"/>
      <c r="C15" s="29"/>
      <c r="D15" s="35" t="s">
        <v>9</v>
      </c>
      <c r="E15" s="35"/>
      <c r="F15" s="35"/>
      <c r="G15" s="36"/>
      <c r="H15" s="36"/>
      <c r="I15" s="28"/>
      <c r="J15" s="28"/>
      <c r="K15" s="9"/>
      <c r="L15" s="37" t="s">
        <v>10</v>
      </c>
      <c r="M15" s="37"/>
      <c r="N15" s="37"/>
      <c r="O15" s="36">
        <v>0</v>
      </c>
      <c r="P15" s="36">
        <v>0</v>
      </c>
      <c r="Q15" s="26"/>
    </row>
    <row r="16" spans="1:17" ht="15" customHeight="1">
      <c r="A16" s="27"/>
      <c r="B16" s="28"/>
      <c r="C16" s="38"/>
      <c r="D16" s="35" t="s">
        <v>11</v>
      </c>
      <c r="E16" s="35"/>
      <c r="F16" s="35"/>
      <c r="G16" s="36">
        <v>0</v>
      </c>
      <c r="H16" s="36">
        <v>0</v>
      </c>
      <c r="I16" s="28"/>
      <c r="J16" s="28"/>
      <c r="K16" s="25"/>
      <c r="L16" s="37" t="s">
        <v>12</v>
      </c>
      <c r="M16" s="37"/>
      <c r="N16" s="37"/>
      <c r="O16" s="36">
        <v>0</v>
      </c>
      <c r="P16" s="36">
        <v>0</v>
      </c>
      <c r="Q16" s="26"/>
    </row>
    <row r="17" spans="1:17" ht="15" customHeight="1">
      <c r="A17" s="27"/>
      <c r="B17" s="28"/>
      <c r="C17" s="38"/>
      <c r="D17" s="35" t="s">
        <v>13</v>
      </c>
      <c r="E17" s="35"/>
      <c r="F17" s="35"/>
      <c r="G17" s="36">
        <v>0</v>
      </c>
      <c r="H17" s="36">
        <v>0</v>
      </c>
      <c r="I17" s="28"/>
      <c r="J17" s="28"/>
      <c r="K17" s="25"/>
      <c r="O17" s="39"/>
      <c r="P17" s="39"/>
      <c r="Q17" s="26"/>
    </row>
    <row r="18" spans="1:17" ht="15" customHeight="1">
      <c r="A18" s="27"/>
      <c r="B18" s="28"/>
      <c r="C18" s="38"/>
      <c r="D18" s="35" t="s">
        <v>14</v>
      </c>
      <c r="E18" s="35"/>
      <c r="F18" s="35"/>
      <c r="G18" s="36">
        <f>+[1]EA!D16</f>
        <v>0</v>
      </c>
      <c r="H18" s="36">
        <f>+[1]EA!E16</f>
        <v>0</v>
      </c>
      <c r="I18" s="28"/>
      <c r="J18" s="28"/>
      <c r="K18" s="40" t="s">
        <v>15</v>
      </c>
      <c r="L18" s="40"/>
      <c r="M18" s="40"/>
      <c r="N18" s="40"/>
      <c r="O18" s="34">
        <f>SUM(O19:O21)</f>
        <v>39998.400000000001</v>
      </c>
      <c r="P18" s="34">
        <f>SUM(P19:P21)</f>
        <v>600265.06000000006</v>
      </c>
      <c r="Q18" s="26"/>
    </row>
    <row r="19" spans="1:17" ht="15" customHeight="1">
      <c r="A19" s="27"/>
      <c r="B19" s="28"/>
      <c r="C19" s="38"/>
      <c r="D19" s="35" t="s">
        <v>16</v>
      </c>
      <c r="E19" s="35"/>
      <c r="F19" s="35"/>
      <c r="G19" s="36">
        <f>+[1]EA!D17</f>
        <v>0</v>
      </c>
      <c r="H19" s="36">
        <f>+[1]EA!E17</f>
        <v>0</v>
      </c>
      <c r="I19" s="28"/>
      <c r="J19" s="28"/>
      <c r="K19" s="25"/>
      <c r="L19" s="38" t="s">
        <v>8</v>
      </c>
      <c r="M19" s="38"/>
      <c r="N19" s="38"/>
      <c r="O19" s="36">
        <v>0</v>
      </c>
      <c r="P19" s="36">
        <v>0</v>
      </c>
      <c r="Q19" s="26"/>
    </row>
    <row r="20" spans="1:17" ht="15" customHeight="1">
      <c r="A20" s="27"/>
      <c r="B20" s="28"/>
      <c r="C20" s="38"/>
      <c r="D20" s="41" t="str">
        <f>+[1]EA!B18</f>
        <v>Ingresos por Venta de Bienes y Prestación de Servicios</v>
      </c>
      <c r="E20" s="41"/>
      <c r="F20" s="41"/>
      <c r="G20" s="36">
        <f>+[1]EA!D18</f>
        <v>0</v>
      </c>
      <c r="H20" s="36">
        <f>+[1]EA!E18</f>
        <v>0</v>
      </c>
      <c r="I20" s="28"/>
      <c r="J20" s="28"/>
      <c r="K20" s="25"/>
      <c r="L20" s="37" t="s">
        <v>10</v>
      </c>
      <c r="M20" s="37"/>
      <c r="N20" s="37"/>
      <c r="O20" s="36">
        <v>39998.400000000001</v>
      </c>
      <c r="P20" s="36">
        <v>550265.06000000006</v>
      </c>
      <c r="Q20" s="26"/>
    </row>
    <row r="21" spans="1:17" ht="28.5" customHeight="1">
      <c r="A21" s="27"/>
      <c r="B21" s="28"/>
      <c r="C21" s="38"/>
      <c r="D21" s="35" t="s">
        <v>17</v>
      </c>
      <c r="E21" s="35"/>
      <c r="F21" s="35"/>
      <c r="G21" s="36">
        <f>+[1]EA!D20</f>
        <v>3350000</v>
      </c>
      <c r="H21" s="36">
        <f>+[1]EA!E20</f>
        <v>5747558.7400000002</v>
      </c>
      <c r="I21" s="28"/>
      <c r="J21" s="28"/>
      <c r="K21" s="9"/>
      <c r="L21" s="37" t="s">
        <v>18</v>
      </c>
      <c r="M21" s="37"/>
      <c r="N21" s="37"/>
      <c r="O21" s="36">
        <v>0</v>
      </c>
      <c r="P21" s="36">
        <v>50000</v>
      </c>
      <c r="Q21" s="26"/>
    </row>
    <row r="22" spans="1:17" ht="30" customHeight="1">
      <c r="A22" s="27"/>
      <c r="B22" s="28"/>
      <c r="C22" s="38"/>
      <c r="D22" s="41" t="s">
        <v>19</v>
      </c>
      <c r="E22" s="41"/>
      <c r="F22" s="41"/>
      <c r="G22" s="36">
        <f>+[1]EA!D21</f>
        <v>3993555</v>
      </c>
      <c r="H22" s="36">
        <f>+[1]EA!E21</f>
        <v>4854626.7</v>
      </c>
      <c r="I22" s="28"/>
      <c r="J22" s="28"/>
      <c r="K22" s="30" t="s">
        <v>20</v>
      </c>
      <c r="L22" s="30"/>
      <c r="M22" s="30"/>
      <c r="N22" s="30"/>
      <c r="O22" s="34">
        <f>O13-O18</f>
        <v>-39998.400000000001</v>
      </c>
      <c r="P22" s="34">
        <f>P13-P18</f>
        <v>-600265.06000000006</v>
      </c>
      <c r="Q22" s="26"/>
    </row>
    <row r="23" spans="1:17" ht="29.25" customHeight="1">
      <c r="A23" s="42"/>
      <c r="B23" s="28"/>
      <c r="C23" s="38"/>
      <c r="D23" s="35" t="s">
        <v>21</v>
      </c>
      <c r="E23" s="35"/>
      <c r="F23" s="43"/>
      <c r="G23" s="36">
        <f>+[1]EA!D23</f>
        <v>11335497.67</v>
      </c>
      <c r="H23" s="36">
        <f>+[1]EA!E23</f>
        <v>8807958.0500000007</v>
      </c>
      <c r="I23" s="28"/>
      <c r="J23" s="28"/>
      <c r="O23" s="39"/>
      <c r="P23" s="39"/>
      <c r="Q23" s="26"/>
    </row>
    <row r="24" spans="1:17" ht="15" customHeight="1">
      <c r="A24" s="42"/>
      <c r="B24" s="44"/>
      <c r="C24" s="45"/>
      <c r="D24" s="44"/>
      <c r="E24" s="45"/>
      <c r="F24" s="45"/>
      <c r="G24" s="46"/>
      <c r="H24" s="46"/>
      <c r="I24" s="44"/>
      <c r="J24" s="9"/>
      <c r="O24" s="39"/>
      <c r="P24" s="39"/>
      <c r="Q24" s="26"/>
    </row>
    <row r="25" spans="1:17" ht="15" customHeight="1">
      <c r="A25" s="42"/>
      <c r="B25" s="44"/>
      <c r="C25" s="47" t="s">
        <v>15</v>
      </c>
      <c r="D25" s="47"/>
      <c r="E25" s="47"/>
      <c r="F25" s="47"/>
      <c r="G25" s="48">
        <f>SUM(G26:G44)</f>
        <v>9820270.0599999987</v>
      </c>
      <c r="H25" s="48">
        <f>SUM(H26:H44)</f>
        <v>19558404.489999998</v>
      </c>
      <c r="I25" s="44"/>
      <c r="J25" s="30" t="s">
        <v>22</v>
      </c>
      <c r="K25" s="30"/>
      <c r="L25" s="30"/>
      <c r="M25" s="30"/>
      <c r="N25" s="30"/>
      <c r="O25" s="49"/>
      <c r="P25" s="49"/>
      <c r="Q25" s="26"/>
    </row>
    <row r="26" spans="1:17" ht="15" customHeight="1">
      <c r="A26" s="42"/>
      <c r="B26" s="44"/>
      <c r="C26" s="50"/>
      <c r="D26" s="51" t="s">
        <v>23</v>
      </c>
      <c r="E26" s="51"/>
      <c r="F26" s="51"/>
      <c r="G26" s="52">
        <f>+[1]EA!I12</f>
        <v>2523141.71</v>
      </c>
      <c r="H26" s="52">
        <f>+[1]EA!J12</f>
        <v>3302471.64</v>
      </c>
      <c r="I26" s="44"/>
      <c r="J26" s="28"/>
      <c r="K26" s="29"/>
      <c r="L26" s="28"/>
      <c r="M26" s="43"/>
      <c r="N26" s="43"/>
      <c r="O26" s="53"/>
      <c r="P26" s="53"/>
      <c r="Q26" s="26"/>
    </row>
    <row r="27" spans="1:17" ht="15" customHeight="1">
      <c r="A27" s="42"/>
      <c r="B27" s="44"/>
      <c r="C27" s="50"/>
      <c r="D27" s="51" t="s">
        <v>24</v>
      </c>
      <c r="E27" s="51"/>
      <c r="F27" s="51"/>
      <c r="G27" s="52">
        <f>+[1]EA!I13</f>
        <v>1172109.72</v>
      </c>
      <c r="H27" s="52">
        <f>+[1]EA!J13</f>
        <v>1734304.52</v>
      </c>
      <c r="I27" s="44"/>
      <c r="J27" s="28"/>
      <c r="K27" s="40" t="s">
        <v>6</v>
      </c>
      <c r="L27" s="40"/>
      <c r="M27" s="40"/>
      <c r="N27" s="40"/>
      <c r="O27" s="34">
        <f>O28+O31</f>
        <v>295777.19</v>
      </c>
      <c r="P27" s="34">
        <f>P28+P31</f>
        <v>1485472.05</v>
      </c>
      <c r="Q27" s="26"/>
    </row>
    <row r="28" spans="1:17" ht="15" customHeight="1">
      <c r="A28" s="42"/>
      <c r="B28" s="44"/>
      <c r="C28" s="50"/>
      <c r="D28" s="51" t="s">
        <v>25</v>
      </c>
      <c r="E28" s="51"/>
      <c r="F28" s="51"/>
      <c r="G28" s="52">
        <f>+[1]EA!I14</f>
        <v>3278275.36</v>
      </c>
      <c r="H28" s="52">
        <f>+[1]EA!J14</f>
        <v>4030131.94</v>
      </c>
      <c r="I28" s="44"/>
      <c r="J28" s="9"/>
      <c r="K28" s="9"/>
      <c r="L28" s="38" t="s">
        <v>26</v>
      </c>
      <c r="M28" s="38"/>
      <c r="N28" s="38"/>
      <c r="O28" s="36">
        <f>SUM(O29:O30)</f>
        <v>0</v>
      </c>
      <c r="P28" s="36">
        <f>SUM(P29:P30)</f>
        <v>0</v>
      </c>
      <c r="Q28" s="26"/>
    </row>
    <row r="29" spans="1:17" ht="15" customHeight="1">
      <c r="A29" s="42"/>
      <c r="B29" s="44"/>
      <c r="C29" s="45"/>
      <c r="D29" s="44"/>
      <c r="E29" s="45"/>
      <c r="F29" s="45"/>
      <c r="G29" s="46"/>
      <c r="H29" s="46"/>
      <c r="I29" s="44"/>
      <c r="J29" s="28"/>
      <c r="K29" s="40"/>
      <c r="L29" s="38" t="s">
        <v>27</v>
      </c>
      <c r="M29" s="38"/>
      <c r="N29" s="38"/>
      <c r="O29" s="36">
        <v>0</v>
      </c>
      <c r="P29" s="36">
        <v>0</v>
      </c>
      <c r="Q29" s="26"/>
    </row>
    <row r="30" spans="1:17" ht="15" customHeight="1">
      <c r="A30" s="42"/>
      <c r="B30" s="44"/>
      <c r="C30" s="50"/>
      <c r="D30" s="51" t="s">
        <v>28</v>
      </c>
      <c r="E30" s="51"/>
      <c r="F30" s="51"/>
      <c r="G30" s="52">
        <v>0</v>
      </c>
      <c r="H30" s="52">
        <v>0</v>
      </c>
      <c r="I30" s="44"/>
      <c r="J30" s="28"/>
      <c r="K30" s="40"/>
      <c r="L30" s="38" t="s">
        <v>29</v>
      </c>
      <c r="M30" s="38"/>
      <c r="N30" s="38"/>
      <c r="O30" s="36">
        <v>0</v>
      </c>
      <c r="P30" s="36">
        <v>0</v>
      </c>
      <c r="Q30" s="26"/>
    </row>
    <row r="31" spans="1:17" ht="15" customHeight="1">
      <c r="A31" s="42"/>
      <c r="B31" s="44"/>
      <c r="C31" s="50"/>
      <c r="D31" s="51" t="s">
        <v>30</v>
      </c>
      <c r="E31" s="51"/>
      <c r="F31" s="51"/>
      <c r="G31" s="52">
        <v>0</v>
      </c>
      <c r="H31" s="52">
        <v>0</v>
      </c>
      <c r="I31" s="44"/>
      <c r="J31" s="28"/>
      <c r="K31" s="40"/>
      <c r="L31" s="37" t="s">
        <v>31</v>
      </c>
      <c r="M31" s="37"/>
      <c r="N31" s="37"/>
      <c r="O31" s="36">
        <v>295777.19</v>
      </c>
      <c r="P31" s="36">
        <v>1485472.05</v>
      </c>
      <c r="Q31" s="26"/>
    </row>
    <row r="32" spans="1:17" ht="15" customHeight="1">
      <c r="A32" s="42"/>
      <c r="B32" s="44"/>
      <c r="C32" s="50"/>
      <c r="D32" s="51" t="s">
        <v>32</v>
      </c>
      <c r="E32" s="51"/>
      <c r="F32" s="51"/>
      <c r="G32" s="52">
        <v>0</v>
      </c>
      <c r="H32" s="52">
        <v>0</v>
      </c>
      <c r="I32" s="44"/>
      <c r="J32" s="28"/>
      <c r="K32" s="25"/>
      <c r="O32" s="39"/>
      <c r="P32" s="39">
        <v>0</v>
      </c>
      <c r="Q32" s="26"/>
    </row>
    <row r="33" spans="1:17" ht="15" customHeight="1">
      <c r="A33" s="42"/>
      <c r="B33" s="44"/>
      <c r="C33" s="50"/>
      <c r="D33" s="51" t="s">
        <v>33</v>
      </c>
      <c r="E33" s="51"/>
      <c r="F33" s="51"/>
      <c r="G33" s="52">
        <f>+[1]EA!I20</f>
        <v>2846743.27</v>
      </c>
      <c r="H33" s="52">
        <f>+[1]EA!J20</f>
        <v>9911532.6600000001</v>
      </c>
      <c r="I33" s="44"/>
      <c r="J33" s="28"/>
      <c r="K33" s="40" t="s">
        <v>15</v>
      </c>
      <c r="L33" s="40"/>
      <c r="M33" s="40"/>
      <c r="N33" s="40"/>
      <c r="O33" s="34">
        <f>O34+O37</f>
        <v>913906.2</v>
      </c>
      <c r="P33" s="34">
        <f>P34+P37</f>
        <v>792040.99</v>
      </c>
      <c r="Q33" s="26"/>
    </row>
    <row r="34" spans="1:17" ht="15" customHeight="1">
      <c r="A34" s="42"/>
      <c r="B34" s="44"/>
      <c r="C34" s="50"/>
      <c r="D34" s="51" t="s">
        <v>34</v>
      </c>
      <c r="E34" s="51"/>
      <c r="F34" s="51"/>
      <c r="G34" s="52">
        <v>0</v>
      </c>
      <c r="H34" s="52">
        <v>0</v>
      </c>
      <c r="I34" s="44"/>
      <c r="J34" s="28"/>
      <c r="K34" s="9"/>
      <c r="L34" s="38" t="s">
        <v>35</v>
      </c>
      <c r="M34" s="38"/>
      <c r="N34" s="38"/>
      <c r="O34" s="36">
        <f>SUM(O35:O36)</f>
        <v>0</v>
      </c>
      <c r="P34" s="36">
        <f>SUM(P35:P36)</f>
        <v>0</v>
      </c>
      <c r="Q34" s="26"/>
    </row>
    <row r="35" spans="1:17" ht="15" customHeight="1">
      <c r="A35" s="42"/>
      <c r="B35" s="44"/>
      <c r="C35" s="50"/>
      <c r="D35" s="51" t="s">
        <v>36</v>
      </c>
      <c r="E35" s="51"/>
      <c r="F35" s="51"/>
      <c r="G35" s="52">
        <v>0</v>
      </c>
      <c r="H35" s="52">
        <v>0</v>
      </c>
      <c r="I35" s="44"/>
      <c r="J35" s="28"/>
      <c r="K35" s="40"/>
      <c r="L35" s="38" t="s">
        <v>27</v>
      </c>
      <c r="M35" s="38"/>
      <c r="N35" s="38"/>
      <c r="O35" s="36">
        <v>0</v>
      </c>
      <c r="P35" s="36">
        <v>0</v>
      </c>
      <c r="Q35" s="26"/>
    </row>
    <row r="36" spans="1:17" ht="15" customHeight="1">
      <c r="A36" s="42"/>
      <c r="B36" s="44"/>
      <c r="C36" s="50"/>
      <c r="D36" s="51" t="s">
        <v>37</v>
      </c>
      <c r="E36" s="51"/>
      <c r="F36" s="51"/>
      <c r="G36" s="52">
        <v>0</v>
      </c>
      <c r="H36" s="52">
        <v>0</v>
      </c>
      <c r="I36" s="44"/>
      <c r="J36" s="9"/>
      <c r="K36" s="40"/>
      <c r="L36" s="38" t="s">
        <v>29</v>
      </c>
      <c r="M36" s="38"/>
      <c r="N36" s="38"/>
      <c r="O36" s="36">
        <v>0</v>
      </c>
      <c r="P36" s="36">
        <v>0</v>
      </c>
      <c r="Q36" s="26"/>
    </row>
    <row r="37" spans="1:17" ht="15" customHeight="1">
      <c r="A37" s="42"/>
      <c r="B37" s="44"/>
      <c r="C37" s="50"/>
      <c r="D37" s="51" t="s">
        <v>38</v>
      </c>
      <c r="E37" s="51"/>
      <c r="F37" s="51"/>
      <c r="G37" s="52">
        <v>0</v>
      </c>
      <c r="H37" s="52">
        <v>0</v>
      </c>
      <c r="I37" s="44"/>
      <c r="J37" s="28"/>
      <c r="K37" s="40"/>
      <c r="L37" s="37" t="s">
        <v>39</v>
      </c>
      <c r="M37" s="37"/>
      <c r="N37" s="37"/>
      <c r="O37" s="36">
        <v>913906.2</v>
      </c>
      <c r="P37" s="36">
        <v>792040.99</v>
      </c>
      <c r="Q37" s="26"/>
    </row>
    <row r="38" spans="1:17" ht="15" customHeight="1">
      <c r="A38" s="42"/>
      <c r="B38" s="44"/>
      <c r="C38" s="50"/>
      <c r="D38" s="51" t="s">
        <v>40</v>
      </c>
      <c r="E38" s="51"/>
      <c r="F38" s="51"/>
      <c r="G38" s="52">
        <v>0</v>
      </c>
      <c r="H38" s="52">
        <v>0</v>
      </c>
      <c r="I38" s="44"/>
      <c r="J38" s="28"/>
      <c r="K38" s="25"/>
      <c r="O38" s="39"/>
      <c r="P38" s="39"/>
      <c r="Q38" s="26"/>
    </row>
    <row r="39" spans="1:17" ht="15" customHeight="1">
      <c r="A39" s="42"/>
      <c r="B39" s="44"/>
      <c r="C39" s="45"/>
      <c r="D39" s="44"/>
      <c r="E39" s="45"/>
      <c r="F39" s="45"/>
      <c r="G39" s="46"/>
      <c r="H39" s="46"/>
      <c r="I39" s="44"/>
      <c r="J39" s="28"/>
      <c r="K39" s="30" t="s">
        <v>41</v>
      </c>
      <c r="L39" s="30"/>
      <c r="M39" s="30"/>
      <c r="N39" s="30"/>
      <c r="O39" s="34">
        <f>O27-O33</f>
        <v>-618129.01</v>
      </c>
      <c r="P39" s="34">
        <f>P27-P33</f>
        <v>693431.06</v>
      </c>
      <c r="Q39" s="26"/>
    </row>
    <row r="40" spans="1:17" ht="15" customHeight="1">
      <c r="A40" s="42"/>
      <c r="B40" s="44"/>
      <c r="C40" s="50"/>
      <c r="D40" s="51" t="s">
        <v>42</v>
      </c>
      <c r="E40" s="51"/>
      <c r="F40" s="51"/>
      <c r="G40" s="52">
        <v>0</v>
      </c>
      <c r="H40" s="52">
        <v>0</v>
      </c>
      <c r="I40" s="44"/>
      <c r="J40" s="28"/>
      <c r="O40" s="39"/>
      <c r="P40" s="39"/>
      <c r="Q40" s="26"/>
    </row>
    <row r="41" spans="1:17" ht="15" customHeight="1">
      <c r="A41" s="42"/>
      <c r="B41" s="44"/>
      <c r="C41" s="50"/>
      <c r="D41" s="51" t="s">
        <v>43</v>
      </c>
      <c r="E41" s="51"/>
      <c r="F41" s="51"/>
      <c r="G41" s="52">
        <v>0</v>
      </c>
      <c r="H41" s="52">
        <v>0</v>
      </c>
      <c r="I41" s="44"/>
      <c r="J41" s="28"/>
      <c r="O41" s="39"/>
      <c r="P41" s="39"/>
      <c r="Q41" s="26"/>
    </row>
    <row r="42" spans="1:17" ht="26.25" customHeight="1">
      <c r="A42" s="27"/>
      <c r="B42" s="44"/>
      <c r="C42" s="50"/>
      <c r="D42" s="51" t="s">
        <v>44</v>
      </c>
      <c r="E42" s="51"/>
      <c r="F42" s="51"/>
      <c r="G42" s="52">
        <v>0</v>
      </c>
      <c r="H42" s="52">
        <v>0</v>
      </c>
      <c r="I42" s="44"/>
      <c r="J42" s="54" t="s">
        <v>45</v>
      </c>
      <c r="K42" s="54"/>
      <c r="L42" s="54"/>
      <c r="M42" s="54"/>
      <c r="N42" s="54"/>
      <c r="O42" s="55">
        <f>G46+O22+O39</f>
        <v>8200655.200000003</v>
      </c>
      <c r="P42" s="55">
        <f>H46+P22+P39</f>
        <v>-55094.999999996275</v>
      </c>
      <c r="Q42" s="26"/>
    </row>
    <row r="43" spans="1:17" ht="15" customHeight="1">
      <c r="A43" s="27"/>
      <c r="B43" s="44"/>
      <c r="C43" s="56"/>
      <c r="D43" s="56"/>
      <c r="E43" s="56"/>
      <c r="F43" s="56"/>
      <c r="G43" s="46"/>
      <c r="H43" s="46"/>
      <c r="I43" s="44"/>
      <c r="O43" s="39"/>
      <c r="P43" s="39"/>
      <c r="Q43" s="26"/>
    </row>
    <row r="44" spans="1:17" ht="15" customHeight="1">
      <c r="A44" s="27"/>
      <c r="B44" s="28"/>
      <c r="C44" s="50"/>
      <c r="D44" s="51" t="s">
        <v>46</v>
      </c>
      <c r="E44" s="51"/>
      <c r="F44" s="51"/>
      <c r="G44" s="52">
        <f>+[1]EA!I45</f>
        <v>0</v>
      </c>
      <c r="H44" s="52">
        <f>+[1]EA!J40</f>
        <v>579963.73</v>
      </c>
      <c r="I44" s="44"/>
      <c r="O44" s="39"/>
      <c r="P44" s="39"/>
      <c r="Q44" s="26"/>
    </row>
    <row r="45" spans="1:17" ht="15" customHeight="1">
      <c r="A45" s="27"/>
      <c r="B45" s="28"/>
      <c r="C45" s="29"/>
      <c r="D45" s="28"/>
      <c r="E45" s="29"/>
      <c r="F45" s="29"/>
      <c r="G45" s="53"/>
      <c r="H45" s="53"/>
      <c r="I45" s="28"/>
      <c r="O45" s="39"/>
      <c r="P45" s="39"/>
      <c r="Q45" s="26"/>
    </row>
    <row r="46" spans="1:17" ht="12.75">
      <c r="A46" s="57"/>
      <c r="B46" s="58"/>
      <c r="C46" s="30" t="s">
        <v>47</v>
      </c>
      <c r="D46" s="30"/>
      <c r="E46" s="30"/>
      <c r="F46" s="30"/>
      <c r="G46" s="55">
        <f>G13-G25</f>
        <v>8858782.6100000031</v>
      </c>
      <c r="H46" s="55">
        <f>H13-H25</f>
        <v>-148260.99999999627</v>
      </c>
      <c r="I46" s="58"/>
      <c r="J46" s="54" t="s">
        <v>48</v>
      </c>
      <c r="K46" s="54"/>
      <c r="L46" s="54"/>
      <c r="M46" s="54"/>
      <c r="N46" s="54"/>
      <c r="O46" s="55">
        <f>+[1]ESF!E17</f>
        <v>13139205.17</v>
      </c>
      <c r="P46" s="55">
        <v>13194300.17</v>
      </c>
      <c r="Q46" s="26"/>
    </row>
    <row r="47" spans="1:17" s="60" customFormat="1" ht="12.75">
      <c r="A47" s="57"/>
      <c r="B47" s="58"/>
      <c r="C47" s="40"/>
      <c r="D47" s="40"/>
      <c r="E47" s="40"/>
      <c r="F47" s="40"/>
      <c r="G47" s="55"/>
      <c r="H47" s="55"/>
      <c r="I47" s="58"/>
      <c r="J47" s="54" t="s">
        <v>49</v>
      </c>
      <c r="K47" s="54"/>
      <c r="L47" s="54"/>
      <c r="M47" s="54"/>
      <c r="N47" s="54"/>
      <c r="O47" s="55">
        <f>+O46+O42</f>
        <v>21339860.370000005</v>
      </c>
      <c r="P47" s="55">
        <f>+P42+P46</f>
        <v>13139205.170000004</v>
      </c>
      <c r="Q47" s="59"/>
    </row>
    <row r="48" spans="1:17" s="60" customFormat="1" ht="12.75">
      <c r="A48" s="57"/>
      <c r="B48" s="58"/>
      <c r="C48" s="40"/>
      <c r="D48" s="40"/>
      <c r="E48" s="40"/>
      <c r="F48" s="40"/>
      <c r="G48" s="61"/>
      <c r="H48" s="61"/>
      <c r="I48" s="58"/>
      <c r="P48" s="62"/>
      <c r="Q48" s="59"/>
    </row>
    <row r="49" spans="1:17" ht="14.25" customHeight="1">
      <c r="A49" s="63"/>
      <c r="B49" s="64"/>
      <c r="C49" s="65"/>
      <c r="D49" s="65"/>
      <c r="E49" s="65"/>
      <c r="F49" s="65"/>
      <c r="G49" s="66"/>
      <c r="H49" s="66"/>
      <c r="I49" s="64"/>
      <c r="J49" s="67"/>
      <c r="K49" s="67"/>
      <c r="L49" s="67"/>
      <c r="M49" s="67"/>
      <c r="N49" s="67"/>
      <c r="O49" s="67"/>
      <c r="P49" s="68"/>
      <c r="Q49" s="69"/>
    </row>
    <row r="50" spans="1:17" ht="14.25" customHeight="1">
      <c r="A50" s="28"/>
      <c r="I50" s="28"/>
      <c r="J50" s="28"/>
      <c r="K50" s="25"/>
      <c r="L50" s="25"/>
      <c r="M50" s="25"/>
      <c r="N50" s="25"/>
      <c r="O50" s="31"/>
      <c r="P50" s="70"/>
      <c r="Q50" s="9"/>
    </row>
    <row r="51" spans="1:17" ht="15" customHeight="1">
      <c r="A51" s="28"/>
      <c r="I51" s="28"/>
      <c r="J51" s="9"/>
      <c r="K51" s="9"/>
      <c r="L51" s="9"/>
      <c r="M51" s="9"/>
      <c r="N51" s="9"/>
      <c r="O51" s="9"/>
      <c r="P51" s="71"/>
      <c r="Q51" s="9"/>
    </row>
    <row r="52" spans="1:17" ht="15" customHeight="1">
      <c r="A52" s="9"/>
      <c r="B52" s="72" t="s">
        <v>50</v>
      </c>
      <c r="C52" s="72"/>
      <c r="D52" s="72"/>
      <c r="E52" s="72"/>
      <c r="F52" s="72"/>
      <c r="G52" s="72"/>
      <c r="H52" s="72"/>
      <c r="I52" s="72"/>
      <c r="J52" s="72"/>
      <c r="K52" s="9"/>
      <c r="L52" s="9"/>
      <c r="M52" s="9"/>
      <c r="N52" s="9"/>
      <c r="O52" s="73" t="str">
        <f>IF(O46=[1]ESF!E17," ","ERROR SALDO FINAL 2013")</f>
        <v xml:space="preserve"> </v>
      </c>
      <c r="P52" s="71"/>
      <c r="Q52" s="9"/>
    </row>
    <row r="53" spans="1:17" ht="22.5" customHeight="1">
      <c r="A53" s="9"/>
      <c r="B53" s="72"/>
      <c r="C53" s="74"/>
      <c r="D53" s="75"/>
      <c r="E53" s="75"/>
      <c r="F53" s="9"/>
      <c r="G53" s="76"/>
      <c r="H53" s="74"/>
      <c r="I53" s="75"/>
      <c r="J53" s="75"/>
      <c r="K53" s="9"/>
      <c r="L53" s="9"/>
      <c r="M53" s="9"/>
      <c r="N53" s="9"/>
      <c r="O53" s="73" t="str">
        <f>IF(O47=O47," ","ERROR SALDO FINAL 2018")</f>
        <v xml:space="preserve"> </v>
      </c>
      <c r="P53" s="9"/>
      <c r="Q53" s="9"/>
    </row>
    <row r="54" spans="1:17" ht="29.25" customHeight="1">
      <c r="A54" s="9"/>
      <c r="B54" s="72"/>
      <c r="C54" s="74"/>
      <c r="D54" s="77"/>
      <c r="E54" s="77"/>
      <c r="F54" s="77"/>
      <c r="G54" s="77"/>
      <c r="H54" s="74"/>
      <c r="I54" s="75"/>
      <c r="J54" s="75"/>
      <c r="K54" s="9"/>
      <c r="L54" s="78"/>
      <c r="M54" s="78"/>
      <c r="N54" s="78"/>
      <c r="O54" s="78"/>
      <c r="P54" s="9"/>
      <c r="Q54" s="9"/>
    </row>
    <row r="55" spans="1:17" ht="14.1" customHeight="1">
      <c r="A55" s="9"/>
      <c r="B55" s="79"/>
      <c r="C55" s="9"/>
      <c r="D55" s="80" t="s">
        <v>51</v>
      </c>
      <c r="E55" s="80"/>
      <c r="F55" s="80"/>
      <c r="G55" s="80"/>
      <c r="H55" s="9"/>
      <c r="I55" s="81"/>
      <c r="J55" s="9"/>
      <c r="K55" s="1"/>
      <c r="L55" s="80" t="s">
        <v>52</v>
      </c>
      <c r="M55" s="80"/>
      <c r="N55" s="80"/>
      <c r="O55" s="80"/>
      <c r="P55" s="9"/>
      <c r="Q55" s="9"/>
    </row>
    <row r="56" spans="1:17" ht="14.1" customHeight="1">
      <c r="A56" s="9"/>
      <c r="B56" s="82"/>
      <c r="C56" s="9"/>
      <c r="D56" s="83" t="s">
        <v>53</v>
      </c>
      <c r="E56" s="83"/>
      <c r="F56" s="83"/>
      <c r="G56" s="83"/>
      <c r="H56" s="9"/>
      <c r="I56" s="81"/>
      <c r="J56" s="9"/>
      <c r="L56" s="83" t="s">
        <v>54</v>
      </c>
      <c r="M56" s="83"/>
      <c r="N56" s="83"/>
      <c r="O56" s="83"/>
      <c r="P56" s="9"/>
      <c r="Q56" s="9"/>
    </row>
    <row r="74" spans="13:14">
      <c r="M74" s="84"/>
      <c r="N74" s="84"/>
    </row>
    <row r="75" spans="13:14">
      <c r="M75" s="84"/>
      <c r="N75" s="84"/>
    </row>
    <row r="76" spans="13:14">
      <c r="M76" s="84"/>
      <c r="N76" s="84"/>
    </row>
    <row r="77" spans="13:14">
      <c r="M77" s="84"/>
      <c r="N77" s="84"/>
    </row>
    <row r="78" spans="13:14">
      <c r="M78" s="84"/>
      <c r="N78" s="84"/>
    </row>
    <row r="79" spans="13:14">
      <c r="M79" s="84"/>
      <c r="N79" s="84"/>
    </row>
    <row r="80" spans="13:14">
      <c r="M80" s="84"/>
      <c r="N80" s="84"/>
    </row>
  </sheetData>
  <sheetProtection formatCells="0" selectLockedCells="1"/>
  <mergeCells count="65">
    <mergeCell ref="M80:N80"/>
    <mergeCell ref="M74:N74"/>
    <mergeCell ref="M75:N75"/>
    <mergeCell ref="M76:N76"/>
    <mergeCell ref="M77:N77"/>
    <mergeCell ref="M78:N78"/>
    <mergeCell ref="M79:N79"/>
    <mergeCell ref="J47:N47"/>
    <mergeCell ref="D54:G54"/>
    <mergeCell ref="L54:O54"/>
    <mergeCell ref="D55:G55"/>
    <mergeCell ref="L55:O55"/>
    <mergeCell ref="D56:G56"/>
    <mergeCell ref="L56:O56"/>
    <mergeCell ref="D40:F40"/>
    <mergeCell ref="D41:F41"/>
    <mergeCell ref="D42:F42"/>
    <mergeCell ref="J42:N42"/>
    <mergeCell ref="D44:F44"/>
    <mergeCell ref="C46:F46"/>
    <mergeCell ref="J46:N46"/>
    <mergeCell ref="D35:F35"/>
    <mergeCell ref="D36:F36"/>
    <mergeCell ref="D37:F37"/>
    <mergeCell ref="L37:N37"/>
    <mergeCell ref="D38:F38"/>
    <mergeCell ref="K39:N39"/>
    <mergeCell ref="D30:F30"/>
    <mergeCell ref="D31:F31"/>
    <mergeCell ref="L31:N31"/>
    <mergeCell ref="D32:F32"/>
    <mergeCell ref="D33:F33"/>
    <mergeCell ref="D34:F34"/>
    <mergeCell ref="D23:E23"/>
    <mergeCell ref="C25:F25"/>
    <mergeCell ref="J25:N25"/>
    <mergeCell ref="D26:F26"/>
    <mergeCell ref="D27:F27"/>
    <mergeCell ref="D28:F28"/>
    <mergeCell ref="D19:F19"/>
    <mergeCell ref="D20:F20"/>
    <mergeCell ref="L20:N20"/>
    <mergeCell ref="D21:F21"/>
    <mergeCell ref="L21:N21"/>
    <mergeCell ref="D22:F22"/>
    <mergeCell ref="K22:N22"/>
    <mergeCell ref="D15:F15"/>
    <mergeCell ref="L15:N15"/>
    <mergeCell ref="D16:F16"/>
    <mergeCell ref="L16:N16"/>
    <mergeCell ref="D17:F17"/>
    <mergeCell ref="D18:F18"/>
    <mergeCell ref="B11:F11"/>
    <mergeCell ref="J11:N11"/>
    <mergeCell ref="C13:F13"/>
    <mergeCell ref="K13:N13"/>
    <mergeCell ref="D14:F14"/>
    <mergeCell ref="L14:N14"/>
    <mergeCell ref="E1:O1"/>
    <mergeCell ref="E2:O2"/>
    <mergeCell ref="E3:O3"/>
    <mergeCell ref="B5:D5"/>
    <mergeCell ref="E5:O5"/>
    <mergeCell ref="B8:E8"/>
    <mergeCell ref="J8:M8"/>
  </mergeCells>
  <printOptions verticalCentered="1"/>
  <pageMargins left="1.3385826771653544" right="1.3385826771653544" top="0" bottom="0" header="0" footer="0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2019-10-10T18:48:31Z</dcterms:created>
  <dcterms:modified xsi:type="dcterms:W3CDTF">2019-10-10T18:48:50Z</dcterms:modified>
</cp:coreProperties>
</file>